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080" windowHeight="8910"/>
  </bookViews>
  <sheets>
    <sheet name="Handicaps" sheetId="1" r:id="rId1"/>
    <sheet name="Prizes" sheetId="2" r:id="rId2"/>
    <sheet name="Bogey" sheetId="3" r:id="rId3"/>
    <sheet name="Sheet2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G3" i="1"/>
  <c r="G4" i="1"/>
  <c r="G5" i="1"/>
  <c r="G6" i="1"/>
  <c r="G7" i="1"/>
  <c r="G9" i="1"/>
  <c r="G10" i="1"/>
  <c r="G11" i="1"/>
  <c r="G12" i="1"/>
  <c r="G13" i="1"/>
  <c r="G14" i="1"/>
  <c r="G15" i="1"/>
  <c r="AH3" i="1" l="1"/>
  <c r="AH10" i="1"/>
  <c r="AH7" i="1"/>
  <c r="AH4" i="1"/>
  <c r="AH6" i="1"/>
  <c r="AH5" i="1"/>
  <c r="AH11" i="1"/>
  <c r="AH12" i="1"/>
  <c r="AH15" i="1"/>
  <c r="AH9" i="1"/>
  <c r="AH16" i="1"/>
  <c r="AH13" i="1"/>
  <c r="AH14" i="1"/>
  <c r="AH8" i="1"/>
  <c r="F4" i="3"/>
  <c r="F6" i="3"/>
  <c r="F5" i="3"/>
  <c r="F9" i="3"/>
  <c r="F11" i="3"/>
  <c r="F10" i="3"/>
  <c r="F8" i="3"/>
  <c r="F7" i="3"/>
  <c r="D2" i="2" l="1"/>
  <c r="AD14" i="1" l="1"/>
  <c r="AD13" i="1"/>
  <c r="AD16" i="1"/>
  <c r="AD9" i="1"/>
  <c r="AD15" i="1"/>
  <c r="AD12" i="1"/>
  <c r="AD11" i="1"/>
  <c r="AD5" i="1"/>
  <c r="AD6" i="1"/>
  <c r="AD4" i="1"/>
  <c r="AD7" i="1"/>
  <c r="AD10" i="1"/>
  <c r="AD3" i="1"/>
  <c r="AD8" i="1"/>
  <c r="V14" i="1"/>
  <c r="V13" i="1"/>
  <c r="V16" i="1"/>
  <c r="V9" i="1"/>
  <c r="V15" i="1"/>
  <c r="V12" i="1"/>
  <c r="V11" i="1"/>
  <c r="V5" i="1"/>
  <c r="V6" i="1"/>
  <c r="V4" i="1"/>
  <c r="V7" i="1"/>
  <c r="V10" i="1"/>
  <c r="V3" i="1"/>
  <c r="V8" i="1"/>
  <c r="K19" i="1"/>
  <c r="R15" i="1" s="1"/>
  <c r="Z13" i="1" l="1"/>
  <c r="Z8" i="1"/>
  <c r="Z4" i="1"/>
  <c r="Z12" i="1"/>
  <c r="Z6" i="1"/>
  <c r="Z14" i="1"/>
  <c r="Z5" i="1"/>
  <c r="Z11" i="1"/>
  <c r="Z3" i="1"/>
  <c r="Z15" i="1"/>
  <c r="Z10" i="1"/>
  <c r="Z9" i="1"/>
  <c r="Z7" i="1"/>
  <c r="Z16" i="1"/>
  <c r="R7" i="1"/>
  <c r="R16" i="1"/>
  <c r="J15" i="1"/>
  <c r="M15" i="1" s="1"/>
  <c r="R9" i="1"/>
  <c r="J12" i="1"/>
  <c r="M12" i="1" s="1"/>
  <c r="R4" i="1"/>
  <c r="R13" i="1"/>
  <c r="J3" i="1"/>
  <c r="M3" i="1" s="1"/>
  <c r="R10" i="1"/>
  <c r="J11" i="1"/>
  <c r="M11" i="1" s="1"/>
  <c r="J8" i="1"/>
  <c r="M8" i="1" s="1"/>
  <c r="J5" i="1"/>
  <c r="M5" i="1" s="1"/>
  <c r="R6" i="1"/>
  <c r="R14" i="1"/>
  <c r="J14" i="1"/>
  <c r="M14" i="1" s="1"/>
  <c r="J6" i="1"/>
  <c r="M6" i="1" s="1"/>
  <c r="R5" i="1"/>
  <c r="J4" i="1"/>
  <c r="M4" i="1" s="1"/>
  <c r="J16" i="1"/>
  <c r="M16" i="1" s="1"/>
  <c r="J7" i="1"/>
  <c r="M7" i="1" s="1"/>
  <c r="R8" i="1"/>
  <c r="R12" i="1"/>
  <c r="J13" i="1"/>
  <c r="M13" i="1" s="1"/>
  <c r="R11" i="1"/>
  <c r="J9" i="1"/>
  <c r="M9" i="1" s="1"/>
  <c r="J10" i="1"/>
  <c r="M10" i="1" s="1"/>
  <c r="R3" i="1"/>
  <c r="I3" i="1" l="1"/>
  <c r="I10" i="1"/>
  <c r="I7" i="1"/>
  <c r="I4" i="1"/>
  <c r="I6" i="1"/>
  <c r="I5" i="1"/>
  <c r="I11" i="1"/>
  <c r="I12" i="1"/>
  <c r="I15" i="1"/>
  <c r="Q15" i="1" s="1"/>
  <c r="U15" i="1" s="1"/>
  <c r="I9" i="1"/>
  <c r="I16" i="1"/>
  <c r="I13" i="1"/>
  <c r="I14" i="1"/>
  <c r="I8" i="1"/>
  <c r="Q11" i="1" l="1"/>
  <c r="U11" i="1" s="1"/>
  <c r="P14" i="1"/>
  <c r="P16" i="1"/>
  <c r="P6" i="1"/>
  <c r="P7" i="1"/>
  <c r="P15" i="1"/>
  <c r="Q7" i="1"/>
  <c r="U7" i="1" s="1"/>
  <c r="P10" i="1"/>
  <c r="P3" i="1"/>
  <c r="P4" i="1"/>
  <c r="Q4" i="1"/>
  <c r="U4" i="1" s="1"/>
  <c r="P13" i="1"/>
  <c r="Q13" i="1"/>
  <c r="U13" i="1" s="1"/>
  <c r="P5" i="1"/>
  <c r="Q5" i="1"/>
  <c r="U5" i="1" s="1"/>
  <c r="Q3" i="1"/>
  <c r="U3" i="1" s="1"/>
  <c r="P9" i="1"/>
  <c r="Q9" i="1"/>
  <c r="U9" i="1" s="1"/>
  <c r="P12" i="1"/>
  <c r="Q12" i="1"/>
  <c r="U12" i="1" s="1"/>
  <c r="P11" i="1" l="1"/>
  <c r="Q14" i="1"/>
  <c r="U14" i="1" s="1"/>
  <c r="Q16" i="1"/>
  <c r="U16" i="1" s="1"/>
  <c r="Q6" i="1"/>
  <c r="U6" i="1" s="1"/>
  <c r="Q10" i="1"/>
  <c r="U10" i="1" s="1"/>
  <c r="Y3" i="1" l="1"/>
  <c r="Y10" i="1"/>
  <c r="X10" i="1"/>
  <c r="Y13" i="1"/>
  <c r="Y9" i="1"/>
  <c r="X3" i="1"/>
  <c r="Y14" i="1"/>
  <c r="Y15" i="1"/>
  <c r="X15" i="1"/>
  <c r="X9" i="1"/>
  <c r="Y16" i="1"/>
  <c r="X11" i="1"/>
  <c r="Y11" i="1"/>
  <c r="Y6" i="1"/>
  <c r="Y4" i="1"/>
  <c r="Y5" i="1"/>
  <c r="X5" i="1"/>
  <c r="X13" i="1"/>
  <c r="Y7" i="1"/>
  <c r="X6" i="1"/>
  <c r="X4" i="1"/>
  <c r="Y12" i="1"/>
  <c r="X12" i="1"/>
  <c r="X7" i="1"/>
  <c r="X16" i="1"/>
  <c r="X14" i="1"/>
  <c r="AC15" i="1" l="1"/>
  <c r="AG15" i="1" s="1"/>
  <c r="AC12" i="1"/>
  <c r="AF12" i="1" s="1"/>
  <c r="AC9" i="1"/>
  <c r="AG9" i="1" s="1"/>
  <c r="AC5" i="1"/>
  <c r="AF5" i="1" s="1"/>
  <c r="AC6" i="1"/>
  <c r="AF6" i="1" s="1"/>
  <c r="AC7" i="1"/>
  <c r="AG7" i="1" s="1"/>
  <c r="AC4" i="1"/>
  <c r="AG4" i="1" s="1"/>
  <c r="AC14" i="1"/>
  <c r="AG14" i="1" s="1"/>
  <c r="AC11" i="1"/>
  <c r="AG11" i="1" s="1"/>
  <c r="AC13" i="1"/>
  <c r="AG13" i="1" s="1"/>
  <c r="AC16" i="1"/>
  <c r="AG16" i="1" s="1"/>
  <c r="AC10" i="1"/>
  <c r="AG10" i="1" s="1"/>
  <c r="AC3" i="1"/>
  <c r="AF3" i="1" s="1"/>
  <c r="P8" i="1"/>
  <c r="Q8" i="1"/>
  <c r="G8" i="1"/>
  <c r="AG12" i="1" l="1"/>
  <c r="AF7" i="1"/>
  <c r="AF13" i="1"/>
  <c r="AF4" i="1"/>
  <c r="AF9" i="1"/>
  <c r="AF16" i="1"/>
  <c r="AG3" i="1"/>
  <c r="AF11" i="1"/>
  <c r="AG6" i="1"/>
  <c r="AF15" i="1"/>
  <c r="AF14" i="1"/>
  <c r="AF10" i="1"/>
  <c r="AG5" i="1"/>
  <c r="U8" i="1"/>
  <c r="Y8" i="1" s="1"/>
  <c r="AC8" i="1" l="1"/>
  <c r="AG8" i="1" s="1"/>
  <c r="X8" i="1"/>
  <c r="AF8" i="1" l="1"/>
</calcChain>
</file>

<file path=xl/sharedStrings.xml><?xml version="1.0" encoding="utf-8"?>
<sst xmlns="http://schemas.openxmlformats.org/spreadsheetml/2006/main" count="156" uniqueCount="100">
  <si>
    <t>Player</t>
  </si>
  <si>
    <t>Category</t>
  </si>
  <si>
    <t>Round 1</t>
  </si>
  <si>
    <t>Round 2</t>
  </si>
  <si>
    <t>Round 3</t>
  </si>
  <si>
    <t>Position</t>
  </si>
  <si>
    <t>New Handicap</t>
  </si>
  <si>
    <t>David Etere</t>
  </si>
  <si>
    <t>Handicap Adjustment</t>
  </si>
  <si>
    <t>Actual</t>
  </si>
  <si>
    <t>General Play Cut</t>
  </si>
  <si>
    <t>Starting Handicap</t>
  </si>
  <si>
    <t xml:space="preserve"> </t>
  </si>
  <si>
    <t>New handicap</t>
  </si>
  <si>
    <t>Final Handicap</t>
  </si>
  <si>
    <t>Actual Handicap</t>
  </si>
  <si>
    <t>Mark Brittan</t>
  </si>
  <si>
    <t>Mark Cope</t>
  </si>
  <si>
    <t>Iain Logan</t>
  </si>
  <si>
    <t>Richard Clancey</t>
  </si>
  <si>
    <t>Martyn Shepherd</t>
  </si>
  <si>
    <t>Paul Watts</t>
  </si>
  <si>
    <t>Ian Pankhurst</t>
  </si>
  <si>
    <t>Paul Brittan</t>
  </si>
  <si>
    <t>Lee Howell</t>
  </si>
  <si>
    <t>Dominic Arend</t>
  </si>
  <si>
    <t>Jon Press</t>
  </si>
  <si>
    <t>Charlie Norman</t>
  </si>
  <si>
    <t>Riggers</t>
  </si>
  <si>
    <t>Adjustment</t>
  </si>
  <si>
    <t>CSS</t>
  </si>
  <si>
    <t>Competition</t>
  </si>
  <si>
    <t>Format</t>
  </si>
  <si>
    <t>3rd Place</t>
  </si>
  <si>
    <t>2nd Place</t>
  </si>
  <si>
    <t>1st Place</t>
  </si>
  <si>
    <t>Day</t>
  </si>
  <si>
    <t>Pairs Better Ball</t>
  </si>
  <si>
    <t>Notes</t>
  </si>
  <si>
    <t>Stableford</t>
  </si>
  <si>
    <t>£0</t>
  </si>
  <si>
    <t>14 players</t>
  </si>
  <si>
    <t>£100 per team</t>
  </si>
  <si>
    <t>£50 per team</t>
  </si>
  <si>
    <t>Full handicap - Pairs to be decided by ball throw</t>
  </si>
  <si>
    <t>SGC</t>
  </si>
  <si>
    <t>£100</t>
  </si>
  <si>
    <t>£35</t>
  </si>
  <si>
    <t>£15</t>
  </si>
  <si>
    <t>£30</t>
  </si>
  <si>
    <t>Nearest pin £10</t>
  </si>
  <si>
    <t>rnd 1</t>
  </si>
  <si>
    <t>rnd 2</t>
  </si>
  <si>
    <t>rnd 3</t>
  </si>
  <si>
    <t>Etere</t>
  </si>
  <si>
    <t>Copey</t>
  </si>
  <si>
    <t>m Brittan</t>
  </si>
  <si>
    <t>Panky</t>
  </si>
  <si>
    <t>Logan</t>
  </si>
  <si>
    <t>Charlie</t>
  </si>
  <si>
    <t>Clancey</t>
  </si>
  <si>
    <t>Shep</t>
  </si>
  <si>
    <t>wattsy</t>
  </si>
  <si>
    <t>Pressie</t>
  </si>
  <si>
    <t>dom</t>
  </si>
  <si>
    <t>howells</t>
  </si>
  <si>
    <t>1st</t>
  </si>
  <si>
    <t>2nd</t>
  </si>
  <si>
    <t>3rd</t>
  </si>
  <si>
    <t>ld</t>
  </si>
  <si>
    <t>np</t>
  </si>
  <si>
    <t>rd1</t>
  </si>
  <si>
    <t>2s</t>
  </si>
  <si>
    <t>Wattsy</t>
  </si>
  <si>
    <t>rd2</t>
  </si>
  <si>
    <t>Name</t>
  </si>
  <si>
    <t>Tour Golfer Award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</si>
  <si>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</si>
  <si>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</si>
  <si>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</si>
  <si>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</si>
  <si>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</si>
  <si>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</si>
  <si>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</si>
  <si>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</si>
  <si>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</si>
  <si>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</si>
  <si>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</si>
  <si>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SGC Score</t>
  </si>
  <si>
    <t>rd3</t>
  </si>
  <si>
    <t>Brits</t>
  </si>
  <si>
    <t>Chopper</t>
  </si>
  <si>
    <t>Monkey</t>
  </si>
  <si>
    <t>Dom</t>
  </si>
  <si>
    <t>£17.50 each</t>
  </si>
  <si>
    <t>p brittan</t>
  </si>
  <si>
    <t>Round 1 Pair BB Competition</t>
  </si>
  <si>
    <t>LAST</t>
  </si>
  <si>
    <t>Prizes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</si>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</sst>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Border="1"/>
    <xf numFmtId="0" fontId="0" fillId="8" borderId="1" xfId="0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>
      <alignment horizontal="center" vertical="center"/>
    </xf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1" fillId="7" borderId="8" xfId="0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5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1" fillId="7" borderId="8" xfId="0" applyFont="1" applyFill="1" applyBorder="1"/>
    <xf numFmtId="0" fontId="1" fillId="7" borderId="9" xfId="0" applyFont="1" applyFill="1" applyBorder="1"/>
    <xf numFmtId="0" fontId="0" fillId="0" borderId="12" xfId="0" applyBorder="1" applyAlignment="1">
      <alignment horizontal="center"/>
    </xf>
    <xf numFmtId="0" fontId="0" fillId="0" borderId="4" xfId="0" applyFill="1" applyBorder="1"/>
    <xf numFmtId="0" fontId="0" fillId="0" borderId="5" xfId="0" applyBorder="1" applyAlignment="1">
      <alignment vertical="center"/>
    </xf>
    <xf numFmtId="0" fontId="0" fillId="10" borderId="1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0" borderId="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0" fillId="10" borderId="3" xfId="0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showGridLines="0" tabSelected="1" topLeftCell="B1" workbookViewId="0">
      <pane xSplit="2" topLeftCell="D1" activePane="topRight" state="frozen"/>
      <selection activeCell="B1" sqref="B1"/>
      <selection pane="topRight" activeCell="Y22" sqref="Y22"/>
    </sheetView>
  </sheetViews>
  <sheetFormatPr defaultRowHeight="15" x14ac:dyDescent="0.25"/>
  <cols>
    <col min="1" max="2" width="2.5703125" customWidth="1"/>
    <col min="3" max="3" width="18" customWidth="1"/>
    <col min="4" max="4" width="6.42578125" style="1" customWidth="1"/>
    <col min="5" max="5" width="11.85546875" customWidth="1"/>
    <col min="6" max="6" width="9.28515625" hidden="1" customWidth="1"/>
    <col min="7" max="7" width="11.85546875" style="1" customWidth="1"/>
    <col min="8" max="8" width="10.5703125" customWidth="1"/>
    <col min="9" max="9" width="11.42578125" hidden="1" customWidth="1"/>
    <col min="10" max="10" width="9.42578125" hidden="1" customWidth="1"/>
    <col min="12" max="12" width="8.42578125" customWidth="1"/>
    <col min="13" max="14" width="11.42578125" hidden="1" customWidth="1"/>
    <col min="15" max="15" width="11.42578125" customWidth="1"/>
    <col min="16" max="16" width="11.42578125" hidden="1" customWidth="1"/>
    <col min="17" max="17" width="11.42578125" customWidth="1"/>
    <col min="18" max="18" width="9.42578125" hidden="1" customWidth="1"/>
    <col min="20" max="20" width="7.85546875" customWidth="1"/>
    <col min="21" max="21" width="11.5703125" hidden="1" customWidth="1"/>
    <col min="22" max="22" width="11.42578125" hidden="1" customWidth="1"/>
    <col min="23" max="23" width="11.42578125" customWidth="1"/>
    <col min="24" max="24" width="11.42578125" hidden="1" customWidth="1"/>
    <col min="25" max="25" width="11.42578125" customWidth="1"/>
    <col min="26" max="26" width="9.42578125" hidden="1" customWidth="1"/>
    <col min="28" max="28" width="9.140625" customWidth="1"/>
    <col min="29" max="29" width="11.5703125" hidden="1" customWidth="1"/>
    <col min="30" max="30" width="11.42578125" hidden="1" customWidth="1"/>
    <col min="31" max="31" width="11.42578125" customWidth="1"/>
    <col min="32" max="32" width="11.42578125" hidden="1" customWidth="1"/>
    <col min="33" max="33" width="9.7109375" customWidth="1"/>
  </cols>
  <sheetData>
    <row r="1" spans="2:34" ht="15.75" thickBot="1" x14ac:dyDescent="0.3"/>
    <row r="2" spans="2:34" s="53" customFormat="1" ht="33.75" customHeight="1" x14ac:dyDescent="0.25">
      <c r="B2"/>
      <c r="C2" s="39" t="s">
        <v>0</v>
      </c>
      <c r="D2" s="66"/>
      <c r="E2" s="68" t="s">
        <v>11</v>
      </c>
      <c r="F2" s="40" t="s">
        <v>9</v>
      </c>
      <c r="G2" s="67" t="s">
        <v>6</v>
      </c>
      <c r="H2" s="67" t="s">
        <v>10</v>
      </c>
      <c r="I2" s="40" t="s">
        <v>1</v>
      </c>
      <c r="J2" s="40" t="s">
        <v>30</v>
      </c>
      <c r="K2" s="69" t="s">
        <v>2</v>
      </c>
      <c r="L2" s="70" t="s">
        <v>5</v>
      </c>
      <c r="M2" s="71" t="s">
        <v>8</v>
      </c>
      <c r="N2" s="72" t="s">
        <v>29</v>
      </c>
      <c r="O2" s="73" t="s">
        <v>10</v>
      </c>
      <c r="P2" s="71" t="s">
        <v>15</v>
      </c>
      <c r="Q2" s="74" t="s">
        <v>6</v>
      </c>
      <c r="R2" s="40" t="s">
        <v>30</v>
      </c>
      <c r="S2" s="69" t="s">
        <v>3</v>
      </c>
      <c r="T2" s="70" t="s">
        <v>5</v>
      </c>
      <c r="U2" s="71" t="s">
        <v>8</v>
      </c>
      <c r="V2" s="72" t="s">
        <v>29</v>
      </c>
      <c r="W2" s="73" t="s">
        <v>10</v>
      </c>
      <c r="X2" s="71" t="s">
        <v>15</v>
      </c>
      <c r="Y2" s="74" t="s">
        <v>13</v>
      </c>
      <c r="Z2" s="40" t="s">
        <v>30</v>
      </c>
      <c r="AA2" s="69" t="s">
        <v>4</v>
      </c>
      <c r="AB2" s="70" t="s">
        <v>5</v>
      </c>
      <c r="AC2" s="71" t="s">
        <v>8</v>
      </c>
      <c r="AD2" s="72" t="s">
        <v>29</v>
      </c>
      <c r="AE2" s="73" t="s">
        <v>10</v>
      </c>
      <c r="AF2" s="71" t="s">
        <v>15</v>
      </c>
      <c r="AG2" s="75" t="s">
        <v>14</v>
      </c>
      <c r="AH2" s="76" t="s">
        <v>88</v>
      </c>
    </row>
    <row r="3" spans="2:34" s="33" customFormat="1" x14ac:dyDescent="0.25">
      <c r="B3"/>
      <c r="C3" s="31" t="s">
        <v>16</v>
      </c>
      <c r="D3" s="32" t="s">
        <v>66</v>
      </c>
      <c r="E3" s="13">
        <v>5</v>
      </c>
      <c r="F3" s="4">
        <v>5</v>
      </c>
      <c r="G3" s="3">
        <f t="shared" ref="G3:G7" si="0">ROUND(F3,0)</f>
        <v>5</v>
      </c>
      <c r="H3" s="4"/>
      <c r="I3" s="4">
        <f t="shared" ref="I3:I16" si="1">IF(E3&gt;17,4,IF(E3&gt;12,3,2))</f>
        <v>2</v>
      </c>
      <c r="J3" s="4">
        <f t="shared" ref="J3:J16" si="2">IF($K$19&lt;32,-2,IF($K$19&gt;36,2,))</f>
        <v>-2</v>
      </c>
      <c r="K3" s="17"/>
      <c r="L3" s="11"/>
      <c r="M3" s="6">
        <f t="shared" ref="M3:M16" si="3">IF(J3+K3&gt;=36,IF(I3=3,(K3+J3-36)*0.3+N3+O3,IF(I3=4,(K3+J3-36)*0.4+N3+O3,(K3+J3-36)*0.1)+N3+O3),-0.1+N3+O3)</f>
        <v>-1.6</v>
      </c>
      <c r="N3" s="6">
        <f t="shared" ref="N3:N16" si="4">IF(K3&lt;20,-1.5,(IF(K3&lt;30,-0.6,0)))</f>
        <v>-1.5</v>
      </c>
      <c r="O3" s="10"/>
      <c r="P3" s="6">
        <f t="shared" ref="P3:P16" si="5">E3-M3</f>
        <v>6.6</v>
      </c>
      <c r="Q3" s="9">
        <f t="shared" ref="Q3:Q16" si="6">ROUND(E3-M3,0)</f>
        <v>7</v>
      </c>
      <c r="R3" s="4">
        <f t="shared" ref="R3:R16" si="7">IF($K$19&lt;32,-2,IF($K$19&gt;36,2,))</f>
        <v>-2</v>
      </c>
      <c r="S3" s="17"/>
      <c r="T3" s="11" t="s">
        <v>12</v>
      </c>
      <c r="U3" s="6">
        <f t="shared" ref="U3:U16" si="8">IF(R3+S3&gt;=36,IF(Q3=3,(S3+R3-36)*0.3+V3+W3,IF(Q3=4,(S3+R3-36)*0.4+V3+W3,(S3+R3-36)*0.1)+V3+W3),-0.1+V3+W3)</f>
        <v>-1.6</v>
      </c>
      <c r="V3" s="6">
        <f t="shared" ref="V3:V16" si="9">IF(S3&lt;20,-1.5,(IF(S3&lt;30,-0.6,0)))</f>
        <v>-1.5</v>
      </c>
      <c r="W3" s="10">
        <v>0</v>
      </c>
      <c r="X3" s="6">
        <f t="shared" ref="X3:X16" si="10">Q3-U3</f>
        <v>8.6</v>
      </c>
      <c r="Y3" s="9">
        <f t="shared" ref="Y3:Y16" si="11">ROUND(Q3-U3,0)</f>
        <v>9</v>
      </c>
      <c r="Z3" s="4">
        <f t="shared" ref="Z3:Z16" si="12">IF($K$19&lt;32,-2,IF($K$19&gt;36,2,))</f>
        <v>-2</v>
      </c>
      <c r="AA3" s="12"/>
      <c r="AB3" s="11"/>
      <c r="AC3" s="6">
        <f t="shared" ref="AC3:AC16" si="13">IF(Z3+AA3&gt;=36,IF(Y3=3,(AA3+Z3-36)*0.3+AD3+AE3,IF(Y3=4,(AA3+Z3-36)*0.4+AD3+AE3,(AA3+Z3-36)*0.1)+AD3+AE3),-0.1+AD3+AE3)</f>
        <v>-1.6</v>
      </c>
      <c r="AD3" s="6">
        <f t="shared" ref="AD3:AD16" si="14">IF(AA3&lt;20,-1.5,(IF(AA3&lt;30,-0.6,0)))</f>
        <v>-1.5</v>
      </c>
      <c r="AE3" s="10">
        <v>0</v>
      </c>
      <c r="AF3" s="6">
        <f t="shared" ref="AF3:AF16" si="15">Y3-AC3</f>
        <v>10.6</v>
      </c>
      <c r="AG3" s="18">
        <f t="shared" ref="AG3:AG16" si="16">ROUND(Y3-AC3,0)</f>
        <v>11</v>
      </c>
      <c r="AH3" s="20">
        <f t="shared" ref="AH3:AH16" si="17">S3+AA3</f>
        <v>0</v>
      </c>
    </row>
    <row r="4" spans="2:34" s="33" customFormat="1" x14ac:dyDescent="0.25">
      <c r="B4"/>
      <c r="C4" s="31" t="s">
        <v>19</v>
      </c>
      <c r="D4" s="32" t="s">
        <v>67</v>
      </c>
      <c r="E4" s="13">
        <v>5</v>
      </c>
      <c r="F4" s="4">
        <v>5</v>
      </c>
      <c r="G4" s="3">
        <f t="shared" si="0"/>
        <v>5</v>
      </c>
      <c r="H4" s="4"/>
      <c r="I4" s="4">
        <f t="shared" si="1"/>
        <v>2</v>
      </c>
      <c r="J4" s="4">
        <f t="shared" si="2"/>
        <v>-2</v>
      </c>
      <c r="K4" s="17"/>
      <c r="L4" s="11"/>
      <c r="M4" s="6">
        <f t="shared" si="3"/>
        <v>-1.6</v>
      </c>
      <c r="N4" s="6">
        <f t="shared" si="4"/>
        <v>-1.5</v>
      </c>
      <c r="O4" s="10"/>
      <c r="P4" s="6">
        <f t="shared" si="5"/>
        <v>6.6</v>
      </c>
      <c r="Q4" s="9">
        <f t="shared" si="6"/>
        <v>7</v>
      </c>
      <c r="R4" s="4">
        <f t="shared" si="7"/>
        <v>-2</v>
      </c>
      <c r="S4" s="12"/>
      <c r="T4" s="11" t="s">
        <v>12</v>
      </c>
      <c r="U4" s="6">
        <f t="shared" si="8"/>
        <v>-1.6</v>
      </c>
      <c r="V4" s="6">
        <f t="shared" si="9"/>
        <v>-1.5</v>
      </c>
      <c r="W4" s="10">
        <v>0</v>
      </c>
      <c r="X4" s="6">
        <f t="shared" si="10"/>
        <v>8.6</v>
      </c>
      <c r="Y4" s="9">
        <f t="shared" si="11"/>
        <v>9</v>
      </c>
      <c r="Z4" s="4">
        <f t="shared" si="12"/>
        <v>-2</v>
      </c>
      <c r="AA4" s="16"/>
      <c r="AB4" s="11"/>
      <c r="AC4" s="6">
        <f t="shared" si="13"/>
        <v>-1.6</v>
      </c>
      <c r="AD4" s="6">
        <f t="shared" si="14"/>
        <v>-1.5</v>
      </c>
      <c r="AE4" s="10">
        <v>0</v>
      </c>
      <c r="AF4" s="6">
        <f t="shared" si="15"/>
        <v>10.6</v>
      </c>
      <c r="AG4" s="18">
        <f t="shared" si="16"/>
        <v>11</v>
      </c>
      <c r="AH4" s="20">
        <f t="shared" si="17"/>
        <v>0</v>
      </c>
    </row>
    <row r="5" spans="2:34" s="33" customFormat="1" x14ac:dyDescent="0.25">
      <c r="B5"/>
      <c r="C5" s="31" t="s">
        <v>22</v>
      </c>
      <c r="D5" s="32" t="s">
        <v>68</v>
      </c>
      <c r="E5" s="13">
        <v>14</v>
      </c>
      <c r="F5" s="4">
        <v>14</v>
      </c>
      <c r="G5" s="3">
        <f t="shared" si="0"/>
        <v>14</v>
      </c>
      <c r="H5" s="4"/>
      <c r="I5" s="4">
        <f t="shared" si="1"/>
        <v>3</v>
      </c>
      <c r="J5" s="4">
        <f t="shared" si="2"/>
        <v>-2</v>
      </c>
      <c r="K5" s="17"/>
      <c r="L5" s="11"/>
      <c r="M5" s="6">
        <f t="shared" si="3"/>
        <v>-1.6</v>
      </c>
      <c r="N5" s="6">
        <f t="shared" si="4"/>
        <v>-1.5</v>
      </c>
      <c r="O5" s="10"/>
      <c r="P5" s="6">
        <f t="shared" si="5"/>
        <v>15.6</v>
      </c>
      <c r="Q5" s="9">
        <f t="shared" si="6"/>
        <v>16</v>
      </c>
      <c r="R5" s="4">
        <f t="shared" si="7"/>
        <v>-2</v>
      </c>
      <c r="S5" s="12"/>
      <c r="T5" s="11" t="s">
        <v>12</v>
      </c>
      <c r="U5" s="6">
        <f t="shared" si="8"/>
        <v>-1.6</v>
      </c>
      <c r="V5" s="6">
        <f t="shared" si="9"/>
        <v>-1.5</v>
      </c>
      <c r="W5" s="10">
        <v>0</v>
      </c>
      <c r="X5" s="6">
        <f t="shared" si="10"/>
        <v>17.600000000000001</v>
      </c>
      <c r="Y5" s="9">
        <f t="shared" si="11"/>
        <v>18</v>
      </c>
      <c r="Z5" s="4">
        <f t="shared" si="12"/>
        <v>-2</v>
      </c>
      <c r="AA5" s="12"/>
      <c r="AB5" s="11"/>
      <c r="AC5" s="6">
        <f t="shared" si="13"/>
        <v>-1.6</v>
      </c>
      <c r="AD5" s="6">
        <f t="shared" si="14"/>
        <v>-1.5</v>
      </c>
      <c r="AE5" s="10">
        <v>0</v>
      </c>
      <c r="AF5" s="6">
        <f t="shared" si="15"/>
        <v>19.600000000000001</v>
      </c>
      <c r="AG5" s="18">
        <f t="shared" si="16"/>
        <v>20</v>
      </c>
      <c r="AH5" s="20">
        <f t="shared" si="17"/>
        <v>0</v>
      </c>
    </row>
    <row r="6" spans="2:34" s="33" customFormat="1" hidden="1" x14ac:dyDescent="0.25">
      <c r="B6"/>
      <c r="C6" s="31" t="s">
        <v>20</v>
      </c>
      <c r="D6" s="32" t="s">
        <v>77</v>
      </c>
      <c r="E6" s="13">
        <v>28</v>
      </c>
      <c r="F6" s="4"/>
      <c r="G6" s="3">
        <f t="shared" si="0"/>
        <v>0</v>
      </c>
      <c r="H6" s="4"/>
      <c r="I6" s="4">
        <f t="shared" si="1"/>
        <v>4</v>
      </c>
      <c r="J6" s="4">
        <f t="shared" si="2"/>
        <v>-2</v>
      </c>
      <c r="K6" s="17"/>
      <c r="L6" s="11"/>
      <c r="M6" s="6">
        <f t="shared" si="3"/>
        <v>-1.6</v>
      </c>
      <c r="N6" s="6">
        <f t="shared" si="4"/>
        <v>-1.5</v>
      </c>
      <c r="O6" s="10"/>
      <c r="P6" s="6">
        <f t="shared" si="5"/>
        <v>29.6</v>
      </c>
      <c r="Q6" s="9">
        <f t="shared" si="6"/>
        <v>30</v>
      </c>
      <c r="R6" s="4">
        <f t="shared" si="7"/>
        <v>-2</v>
      </c>
      <c r="S6" s="12"/>
      <c r="T6" s="11" t="s">
        <v>12</v>
      </c>
      <c r="U6" s="6">
        <f t="shared" si="8"/>
        <v>-1.6</v>
      </c>
      <c r="V6" s="6">
        <f t="shared" si="9"/>
        <v>-1.5</v>
      </c>
      <c r="W6" s="10">
        <v>0</v>
      </c>
      <c r="X6" s="6">
        <f t="shared" si="10"/>
        <v>31.6</v>
      </c>
      <c r="Y6" s="9">
        <f t="shared" si="11"/>
        <v>32</v>
      </c>
      <c r="Z6" s="4">
        <f t="shared" si="12"/>
        <v>-2</v>
      </c>
      <c r="AA6" s="12"/>
      <c r="AB6" s="11"/>
      <c r="AC6" s="6">
        <f t="shared" si="13"/>
        <v>-1.6</v>
      </c>
      <c r="AD6" s="6">
        <f t="shared" si="14"/>
        <v>-1.5</v>
      </c>
      <c r="AE6" s="10">
        <v>0</v>
      </c>
      <c r="AF6" s="6">
        <f t="shared" si="15"/>
        <v>33.6</v>
      </c>
      <c r="AG6" s="18">
        <f t="shared" si="16"/>
        <v>34</v>
      </c>
      <c r="AH6" s="20">
        <f t="shared" si="17"/>
        <v>0</v>
      </c>
    </row>
    <row r="7" spans="2:34" s="33" customFormat="1" hidden="1" x14ac:dyDescent="0.25">
      <c r="B7"/>
      <c r="C7" s="31" t="s">
        <v>18</v>
      </c>
      <c r="D7" s="32" t="s">
        <v>78</v>
      </c>
      <c r="E7" s="13">
        <v>28</v>
      </c>
      <c r="F7" s="4"/>
      <c r="G7" s="3">
        <f t="shared" si="0"/>
        <v>0</v>
      </c>
      <c r="H7" s="4"/>
      <c r="I7" s="4">
        <f t="shared" si="1"/>
        <v>4</v>
      </c>
      <c r="J7" s="4">
        <f t="shared" si="2"/>
        <v>-2</v>
      </c>
      <c r="K7" s="17"/>
      <c r="L7" s="11"/>
      <c r="M7" s="6">
        <f t="shared" si="3"/>
        <v>-1.6</v>
      </c>
      <c r="N7" s="6">
        <f t="shared" si="4"/>
        <v>-1.5</v>
      </c>
      <c r="O7" s="10"/>
      <c r="P7" s="6">
        <f t="shared" si="5"/>
        <v>29.6</v>
      </c>
      <c r="Q7" s="9">
        <f t="shared" si="6"/>
        <v>30</v>
      </c>
      <c r="R7" s="4">
        <f t="shared" si="7"/>
        <v>-2</v>
      </c>
      <c r="S7" s="12"/>
      <c r="T7" s="11" t="s">
        <v>12</v>
      </c>
      <c r="U7" s="6">
        <f t="shared" si="8"/>
        <v>-1.6</v>
      </c>
      <c r="V7" s="6">
        <f t="shared" si="9"/>
        <v>-1.5</v>
      </c>
      <c r="W7" s="10">
        <v>0</v>
      </c>
      <c r="X7" s="6">
        <f t="shared" si="10"/>
        <v>31.6</v>
      </c>
      <c r="Y7" s="9">
        <f t="shared" si="11"/>
        <v>32</v>
      </c>
      <c r="Z7" s="4">
        <f t="shared" si="12"/>
        <v>-2</v>
      </c>
      <c r="AA7" s="12"/>
      <c r="AB7" s="11"/>
      <c r="AC7" s="6">
        <f t="shared" si="13"/>
        <v>-1.6</v>
      </c>
      <c r="AD7" s="6">
        <f t="shared" si="14"/>
        <v>-1.5</v>
      </c>
      <c r="AE7" s="10">
        <v>0</v>
      </c>
      <c r="AF7" s="6">
        <f t="shared" si="15"/>
        <v>33.6</v>
      </c>
      <c r="AG7" s="18">
        <f t="shared" si="16"/>
        <v>34</v>
      </c>
      <c r="AH7" s="20">
        <f t="shared" si="17"/>
        <v>0</v>
      </c>
    </row>
    <row r="8" spans="2:34" s="33" customFormat="1" x14ac:dyDescent="0.25">
      <c r="B8"/>
      <c r="C8" s="31" t="s">
        <v>7</v>
      </c>
      <c r="D8" s="32" t="s">
        <v>79</v>
      </c>
      <c r="E8" s="13">
        <v>13</v>
      </c>
      <c r="F8" s="4">
        <v>13</v>
      </c>
      <c r="G8" s="3">
        <f>ROUND(F8,0)</f>
        <v>13</v>
      </c>
      <c r="H8" s="5"/>
      <c r="I8" s="4">
        <f t="shared" si="1"/>
        <v>3</v>
      </c>
      <c r="J8" s="4">
        <f t="shared" si="2"/>
        <v>-2</v>
      </c>
      <c r="K8" s="17"/>
      <c r="L8" s="11"/>
      <c r="M8" s="6">
        <f t="shared" si="3"/>
        <v>-1.6</v>
      </c>
      <c r="N8" s="6">
        <f t="shared" si="4"/>
        <v>-1.5</v>
      </c>
      <c r="O8" s="10"/>
      <c r="P8" s="6">
        <f t="shared" si="5"/>
        <v>14.6</v>
      </c>
      <c r="Q8" s="9">
        <f t="shared" si="6"/>
        <v>15</v>
      </c>
      <c r="R8" s="4">
        <f t="shared" si="7"/>
        <v>-2</v>
      </c>
      <c r="S8" s="12"/>
      <c r="T8" s="11" t="s">
        <v>12</v>
      </c>
      <c r="U8" s="6">
        <f t="shared" si="8"/>
        <v>-1.6</v>
      </c>
      <c r="V8" s="6">
        <f t="shared" si="9"/>
        <v>-1.5</v>
      </c>
      <c r="W8" s="10">
        <v>0</v>
      </c>
      <c r="X8" s="6">
        <f t="shared" si="10"/>
        <v>16.600000000000001</v>
      </c>
      <c r="Y8" s="9">
        <f t="shared" si="11"/>
        <v>17</v>
      </c>
      <c r="Z8" s="4">
        <f t="shared" si="12"/>
        <v>-2</v>
      </c>
      <c r="AA8" s="12"/>
      <c r="AB8" s="11"/>
      <c r="AC8" s="6">
        <f t="shared" si="13"/>
        <v>-1.6</v>
      </c>
      <c r="AD8" s="6">
        <f t="shared" si="14"/>
        <v>-1.5</v>
      </c>
      <c r="AE8" s="10">
        <v>0</v>
      </c>
      <c r="AF8" s="6">
        <f t="shared" si="15"/>
        <v>18.600000000000001</v>
      </c>
      <c r="AG8" s="18">
        <f t="shared" si="16"/>
        <v>19</v>
      </c>
      <c r="AH8" s="20">
        <f t="shared" si="17"/>
        <v>0</v>
      </c>
    </row>
    <row r="9" spans="2:34" s="33" customFormat="1" hidden="1" x14ac:dyDescent="0.25">
      <c r="B9"/>
      <c r="C9" s="31" t="s">
        <v>25</v>
      </c>
      <c r="D9" s="32" t="s">
        <v>80</v>
      </c>
      <c r="E9" s="13">
        <v>11</v>
      </c>
      <c r="F9" s="4"/>
      <c r="G9" s="3">
        <f t="shared" ref="G9:G15" si="18">ROUND(F9,0)</f>
        <v>0</v>
      </c>
      <c r="H9" s="4"/>
      <c r="I9" s="4">
        <f t="shared" si="1"/>
        <v>2</v>
      </c>
      <c r="J9" s="4">
        <f t="shared" si="2"/>
        <v>-2</v>
      </c>
      <c r="K9" s="17"/>
      <c r="L9" s="11"/>
      <c r="M9" s="6">
        <f t="shared" si="3"/>
        <v>-1.6</v>
      </c>
      <c r="N9" s="6">
        <f t="shared" si="4"/>
        <v>-1.5</v>
      </c>
      <c r="O9" s="10"/>
      <c r="P9" s="6">
        <f t="shared" si="5"/>
        <v>12.6</v>
      </c>
      <c r="Q9" s="9">
        <f t="shared" si="6"/>
        <v>13</v>
      </c>
      <c r="R9" s="4">
        <f t="shared" si="7"/>
        <v>-2</v>
      </c>
      <c r="S9" s="12"/>
      <c r="T9" s="11" t="s">
        <v>12</v>
      </c>
      <c r="U9" s="6">
        <f t="shared" si="8"/>
        <v>-1.6</v>
      </c>
      <c r="V9" s="6">
        <f t="shared" si="9"/>
        <v>-1.5</v>
      </c>
      <c r="W9" s="10">
        <v>0</v>
      </c>
      <c r="X9" s="6">
        <f t="shared" si="10"/>
        <v>14.6</v>
      </c>
      <c r="Y9" s="9">
        <f t="shared" si="11"/>
        <v>15</v>
      </c>
      <c r="Z9" s="4">
        <f t="shared" si="12"/>
        <v>-2</v>
      </c>
      <c r="AA9" s="12"/>
      <c r="AB9" s="11"/>
      <c r="AC9" s="6">
        <f t="shared" si="13"/>
        <v>-1.6</v>
      </c>
      <c r="AD9" s="6">
        <f t="shared" si="14"/>
        <v>-1.5</v>
      </c>
      <c r="AE9" s="10">
        <v>0</v>
      </c>
      <c r="AF9" s="6">
        <f t="shared" si="15"/>
        <v>16.600000000000001</v>
      </c>
      <c r="AG9" s="18">
        <f t="shared" si="16"/>
        <v>17</v>
      </c>
      <c r="AH9" s="20">
        <f t="shared" si="17"/>
        <v>0</v>
      </c>
    </row>
    <row r="10" spans="2:34" s="33" customFormat="1" hidden="1" x14ac:dyDescent="0.25">
      <c r="B10"/>
      <c r="C10" s="31" t="s">
        <v>17</v>
      </c>
      <c r="D10" s="32" t="s">
        <v>81</v>
      </c>
      <c r="E10" s="13">
        <v>13</v>
      </c>
      <c r="F10" s="4"/>
      <c r="G10" s="3">
        <f t="shared" si="18"/>
        <v>0</v>
      </c>
      <c r="H10" s="4"/>
      <c r="I10" s="4">
        <f t="shared" si="1"/>
        <v>3</v>
      </c>
      <c r="J10" s="4">
        <f t="shared" si="2"/>
        <v>-2</v>
      </c>
      <c r="K10" s="17"/>
      <c r="L10" s="11"/>
      <c r="M10" s="6">
        <f t="shared" si="3"/>
        <v>-1.6</v>
      </c>
      <c r="N10" s="6">
        <f t="shared" si="4"/>
        <v>-1.5</v>
      </c>
      <c r="O10" s="10"/>
      <c r="P10" s="6">
        <f t="shared" si="5"/>
        <v>14.6</v>
      </c>
      <c r="Q10" s="9">
        <f t="shared" si="6"/>
        <v>15</v>
      </c>
      <c r="R10" s="4">
        <f t="shared" si="7"/>
        <v>-2</v>
      </c>
      <c r="S10" s="12"/>
      <c r="T10" s="11" t="s">
        <v>12</v>
      </c>
      <c r="U10" s="6">
        <f t="shared" si="8"/>
        <v>-1.6</v>
      </c>
      <c r="V10" s="6">
        <f t="shared" si="9"/>
        <v>-1.5</v>
      </c>
      <c r="W10" s="10">
        <v>0</v>
      </c>
      <c r="X10" s="6">
        <f t="shared" si="10"/>
        <v>16.600000000000001</v>
      </c>
      <c r="Y10" s="9">
        <f t="shared" si="11"/>
        <v>17</v>
      </c>
      <c r="Z10" s="4">
        <f t="shared" si="12"/>
        <v>-2</v>
      </c>
      <c r="AA10" s="12"/>
      <c r="AB10" s="11"/>
      <c r="AC10" s="6">
        <f t="shared" si="13"/>
        <v>-1.6</v>
      </c>
      <c r="AD10" s="6">
        <f t="shared" si="14"/>
        <v>-1.5</v>
      </c>
      <c r="AE10" s="10">
        <v>0</v>
      </c>
      <c r="AF10" s="6">
        <f t="shared" si="15"/>
        <v>18.600000000000001</v>
      </c>
      <c r="AG10" s="18">
        <f t="shared" si="16"/>
        <v>19</v>
      </c>
      <c r="AH10" s="20">
        <f t="shared" si="17"/>
        <v>0</v>
      </c>
    </row>
    <row r="11" spans="2:34" s="33" customFormat="1" hidden="1" x14ac:dyDescent="0.25">
      <c r="B11"/>
      <c r="C11" s="31" t="s">
        <v>21</v>
      </c>
      <c r="D11" s="32" t="s">
        <v>82</v>
      </c>
      <c r="E11" s="13">
        <v>9</v>
      </c>
      <c r="F11" s="4"/>
      <c r="G11" s="3">
        <f t="shared" si="18"/>
        <v>0</v>
      </c>
      <c r="H11" s="4"/>
      <c r="I11" s="4">
        <f t="shared" si="1"/>
        <v>2</v>
      </c>
      <c r="J11" s="4">
        <f t="shared" si="2"/>
        <v>-2</v>
      </c>
      <c r="K11" s="17"/>
      <c r="L11" s="11"/>
      <c r="M11" s="6">
        <f t="shared" si="3"/>
        <v>-1.6</v>
      </c>
      <c r="N11" s="6">
        <f t="shared" si="4"/>
        <v>-1.5</v>
      </c>
      <c r="O11" s="10"/>
      <c r="P11" s="6">
        <f t="shared" si="5"/>
        <v>10.6</v>
      </c>
      <c r="Q11" s="9">
        <f t="shared" si="6"/>
        <v>11</v>
      </c>
      <c r="R11" s="4">
        <f t="shared" si="7"/>
        <v>-2</v>
      </c>
      <c r="S11" s="12"/>
      <c r="T11" s="11" t="s">
        <v>12</v>
      </c>
      <c r="U11" s="6">
        <f t="shared" si="8"/>
        <v>-1.6</v>
      </c>
      <c r="V11" s="6">
        <f t="shared" si="9"/>
        <v>-1.5</v>
      </c>
      <c r="W11" s="10">
        <v>0</v>
      </c>
      <c r="X11" s="6">
        <f t="shared" si="10"/>
        <v>12.6</v>
      </c>
      <c r="Y11" s="9">
        <f t="shared" si="11"/>
        <v>13</v>
      </c>
      <c r="Z11" s="4">
        <f t="shared" si="12"/>
        <v>-2</v>
      </c>
      <c r="AA11" s="12"/>
      <c r="AB11" s="11"/>
      <c r="AC11" s="6">
        <f t="shared" si="13"/>
        <v>-1.6</v>
      </c>
      <c r="AD11" s="6">
        <f t="shared" si="14"/>
        <v>-1.5</v>
      </c>
      <c r="AE11" s="10">
        <v>0</v>
      </c>
      <c r="AF11" s="6">
        <f t="shared" si="15"/>
        <v>14.6</v>
      </c>
      <c r="AG11" s="18">
        <f t="shared" si="16"/>
        <v>15</v>
      </c>
      <c r="AH11" s="20">
        <f t="shared" si="17"/>
        <v>0</v>
      </c>
    </row>
    <row r="12" spans="2:34" s="33" customFormat="1" x14ac:dyDescent="0.25">
      <c r="B12"/>
      <c r="C12" s="31" t="s">
        <v>23</v>
      </c>
      <c r="D12" s="32" t="s">
        <v>83</v>
      </c>
      <c r="E12" s="13">
        <v>11</v>
      </c>
      <c r="F12" s="4">
        <v>11</v>
      </c>
      <c r="G12" s="3">
        <f t="shared" si="18"/>
        <v>11</v>
      </c>
      <c r="H12" s="4"/>
      <c r="I12" s="4">
        <f t="shared" si="1"/>
        <v>2</v>
      </c>
      <c r="J12" s="4">
        <f t="shared" si="2"/>
        <v>-2</v>
      </c>
      <c r="K12" s="17"/>
      <c r="L12" s="11"/>
      <c r="M12" s="6">
        <f t="shared" si="3"/>
        <v>-1.6</v>
      </c>
      <c r="N12" s="6">
        <f t="shared" si="4"/>
        <v>-1.5</v>
      </c>
      <c r="O12" s="10"/>
      <c r="P12" s="6">
        <f t="shared" si="5"/>
        <v>12.6</v>
      </c>
      <c r="Q12" s="9">
        <f t="shared" si="6"/>
        <v>13</v>
      </c>
      <c r="R12" s="4">
        <f t="shared" si="7"/>
        <v>-2</v>
      </c>
      <c r="S12" s="12"/>
      <c r="T12" s="11" t="s">
        <v>12</v>
      </c>
      <c r="U12" s="6">
        <f t="shared" si="8"/>
        <v>-1.6</v>
      </c>
      <c r="V12" s="6">
        <f t="shared" si="9"/>
        <v>-1.5</v>
      </c>
      <c r="W12" s="10">
        <v>0</v>
      </c>
      <c r="X12" s="6">
        <f t="shared" si="10"/>
        <v>14.6</v>
      </c>
      <c r="Y12" s="9">
        <f t="shared" si="11"/>
        <v>15</v>
      </c>
      <c r="Z12" s="4">
        <f t="shared" si="12"/>
        <v>-2</v>
      </c>
      <c r="AA12" s="12"/>
      <c r="AB12" s="11"/>
      <c r="AC12" s="6">
        <f t="shared" si="13"/>
        <v>-1.6</v>
      </c>
      <c r="AD12" s="6">
        <f t="shared" si="14"/>
        <v>-1.5</v>
      </c>
      <c r="AE12" s="10">
        <v>0</v>
      </c>
      <c r="AF12" s="6">
        <f t="shared" si="15"/>
        <v>16.600000000000001</v>
      </c>
      <c r="AG12" s="18">
        <f t="shared" si="16"/>
        <v>17</v>
      </c>
      <c r="AH12" s="20">
        <f t="shared" si="17"/>
        <v>0</v>
      </c>
    </row>
    <row r="13" spans="2:34" s="33" customFormat="1" x14ac:dyDescent="0.25">
      <c r="B13"/>
      <c r="C13" s="31" t="s">
        <v>27</v>
      </c>
      <c r="D13" s="32" t="s">
        <v>84</v>
      </c>
      <c r="E13" s="13">
        <v>10</v>
      </c>
      <c r="F13" s="4">
        <v>10</v>
      </c>
      <c r="G13" s="3">
        <f t="shared" si="18"/>
        <v>10</v>
      </c>
      <c r="H13" s="4"/>
      <c r="I13" s="4">
        <f t="shared" si="1"/>
        <v>2</v>
      </c>
      <c r="J13" s="4">
        <f t="shared" si="2"/>
        <v>-2</v>
      </c>
      <c r="K13" s="17"/>
      <c r="L13" s="11"/>
      <c r="M13" s="6">
        <f t="shared" si="3"/>
        <v>-1.6</v>
      </c>
      <c r="N13" s="6">
        <f t="shared" si="4"/>
        <v>-1.5</v>
      </c>
      <c r="O13" s="10"/>
      <c r="P13" s="6">
        <f t="shared" si="5"/>
        <v>11.6</v>
      </c>
      <c r="Q13" s="9">
        <f t="shared" si="6"/>
        <v>12</v>
      </c>
      <c r="R13" s="4">
        <f t="shared" si="7"/>
        <v>-2</v>
      </c>
      <c r="S13" s="12"/>
      <c r="T13" s="11" t="s">
        <v>12</v>
      </c>
      <c r="U13" s="6">
        <f t="shared" si="8"/>
        <v>-1.6</v>
      </c>
      <c r="V13" s="6">
        <f t="shared" si="9"/>
        <v>-1.5</v>
      </c>
      <c r="W13" s="10">
        <v>0</v>
      </c>
      <c r="X13" s="6">
        <f t="shared" si="10"/>
        <v>13.6</v>
      </c>
      <c r="Y13" s="9">
        <f t="shared" si="11"/>
        <v>14</v>
      </c>
      <c r="Z13" s="4">
        <f t="shared" si="12"/>
        <v>-2</v>
      </c>
      <c r="AA13" s="12"/>
      <c r="AB13" s="11"/>
      <c r="AC13" s="6">
        <f t="shared" si="13"/>
        <v>-1.6</v>
      </c>
      <c r="AD13" s="6">
        <f t="shared" si="14"/>
        <v>-1.5</v>
      </c>
      <c r="AE13" s="10">
        <v>0</v>
      </c>
      <c r="AF13" s="6">
        <f t="shared" si="15"/>
        <v>15.6</v>
      </c>
      <c r="AG13" s="18">
        <f t="shared" si="16"/>
        <v>16</v>
      </c>
      <c r="AH13" s="20">
        <f t="shared" si="17"/>
        <v>0</v>
      </c>
    </row>
    <row r="14" spans="2:34" s="33" customFormat="1" x14ac:dyDescent="0.25">
      <c r="B14"/>
      <c r="C14" s="31" t="s">
        <v>28</v>
      </c>
      <c r="D14" s="32" t="s">
        <v>85</v>
      </c>
      <c r="E14" s="13">
        <v>15</v>
      </c>
      <c r="F14" s="4">
        <v>15</v>
      </c>
      <c r="G14" s="3">
        <f t="shared" si="18"/>
        <v>15</v>
      </c>
      <c r="H14" s="4"/>
      <c r="I14" s="4">
        <f t="shared" si="1"/>
        <v>3</v>
      </c>
      <c r="J14" s="4">
        <f t="shared" si="2"/>
        <v>-2</v>
      </c>
      <c r="K14" s="17"/>
      <c r="L14" s="11"/>
      <c r="M14" s="6">
        <f t="shared" si="3"/>
        <v>-1.6</v>
      </c>
      <c r="N14" s="6">
        <f t="shared" si="4"/>
        <v>-1.5</v>
      </c>
      <c r="O14" s="10"/>
      <c r="P14" s="6">
        <f t="shared" si="5"/>
        <v>16.600000000000001</v>
      </c>
      <c r="Q14" s="9">
        <f t="shared" si="6"/>
        <v>17</v>
      </c>
      <c r="R14" s="4">
        <f t="shared" si="7"/>
        <v>-2</v>
      </c>
      <c r="S14" s="12"/>
      <c r="T14" s="11" t="s">
        <v>12</v>
      </c>
      <c r="U14" s="6">
        <f t="shared" si="8"/>
        <v>-1.6</v>
      </c>
      <c r="V14" s="6">
        <f t="shared" si="9"/>
        <v>-1.5</v>
      </c>
      <c r="W14" s="10">
        <v>0</v>
      </c>
      <c r="X14" s="6">
        <f t="shared" si="10"/>
        <v>18.600000000000001</v>
      </c>
      <c r="Y14" s="9">
        <f t="shared" si="11"/>
        <v>19</v>
      </c>
      <c r="Z14" s="4">
        <f t="shared" si="12"/>
        <v>-2</v>
      </c>
      <c r="AA14" s="12"/>
      <c r="AB14" s="11"/>
      <c r="AC14" s="6">
        <f t="shared" si="13"/>
        <v>-1.6</v>
      </c>
      <c r="AD14" s="6">
        <f t="shared" si="14"/>
        <v>-1.5</v>
      </c>
      <c r="AE14" s="10">
        <v>0</v>
      </c>
      <c r="AF14" s="6">
        <f t="shared" si="15"/>
        <v>20.6</v>
      </c>
      <c r="AG14" s="18">
        <f t="shared" si="16"/>
        <v>21</v>
      </c>
      <c r="AH14" s="20">
        <f t="shared" si="17"/>
        <v>0</v>
      </c>
    </row>
    <row r="15" spans="2:34" s="33" customFormat="1" x14ac:dyDescent="0.25">
      <c r="B15"/>
      <c r="C15" s="31" t="s">
        <v>24</v>
      </c>
      <c r="D15" s="32" t="s">
        <v>86</v>
      </c>
      <c r="E15" s="13">
        <v>28</v>
      </c>
      <c r="F15" s="4">
        <v>28</v>
      </c>
      <c r="G15" s="3">
        <f t="shared" si="18"/>
        <v>28</v>
      </c>
      <c r="H15" s="4"/>
      <c r="I15" s="4">
        <f t="shared" si="1"/>
        <v>4</v>
      </c>
      <c r="J15" s="4">
        <f t="shared" si="2"/>
        <v>-2</v>
      </c>
      <c r="K15" s="17"/>
      <c r="L15" s="11"/>
      <c r="M15" s="6">
        <f t="shared" si="3"/>
        <v>-1.6</v>
      </c>
      <c r="N15" s="6">
        <f t="shared" si="4"/>
        <v>-1.5</v>
      </c>
      <c r="O15" s="10"/>
      <c r="P15" s="6">
        <f t="shared" si="5"/>
        <v>29.6</v>
      </c>
      <c r="Q15" s="9">
        <f t="shared" si="6"/>
        <v>30</v>
      </c>
      <c r="R15" s="4">
        <f t="shared" si="7"/>
        <v>-2</v>
      </c>
      <c r="S15" s="12"/>
      <c r="T15" s="11" t="s">
        <v>12</v>
      </c>
      <c r="U15" s="6">
        <f t="shared" si="8"/>
        <v>-1.6</v>
      </c>
      <c r="V15" s="6">
        <f t="shared" si="9"/>
        <v>-1.5</v>
      </c>
      <c r="W15" s="10">
        <v>0</v>
      </c>
      <c r="X15" s="6">
        <f t="shared" si="10"/>
        <v>31.6</v>
      </c>
      <c r="Y15" s="9">
        <f t="shared" si="11"/>
        <v>32</v>
      </c>
      <c r="Z15" s="4">
        <f t="shared" si="12"/>
        <v>-2</v>
      </c>
      <c r="AA15" s="12"/>
      <c r="AB15" s="11"/>
      <c r="AC15" s="6">
        <f t="shared" si="13"/>
        <v>-1.6</v>
      </c>
      <c r="AD15" s="6">
        <f t="shared" si="14"/>
        <v>-1.5</v>
      </c>
      <c r="AE15" s="10">
        <v>0</v>
      </c>
      <c r="AF15" s="6">
        <f t="shared" si="15"/>
        <v>33.6</v>
      </c>
      <c r="AG15" s="18">
        <f t="shared" si="16"/>
        <v>34</v>
      </c>
      <c r="AH15" s="20">
        <f t="shared" si="17"/>
        <v>0</v>
      </c>
    </row>
    <row r="16" spans="2:34" s="33" customFormat="1" hidden="1" x14ac:dyDescent="0.25">
      <c r="B16"/>
      <c r="C16" s="31" t="s">
        <v>26</v>
      </c>
      <c r="D16" s="32" t="s">
        <v>87</v>
      </c>
      <c r="E16" s="13">
        <v>28</v>
      </c>
      <c r="F16" s="4"/>
      <c r="G16" s="4"/>
      <c r="H16" s="4"/>
      <c r="I16" s="4">
        <f t="shared" si="1"/>
        <v>4</v>
      </c>
      <c r="J16" s="4">
        <f t="shared" si="2"/>
        <v>-2</v>
      </c>
      <c r="K16" s="12">
        <v>19</v>
      </c>
      <c r="L16" s="11">
        <v>9</v>
      </c>
      <c r="M16" s="6">
        <f t="shared" si="3"/>
        <v>-1.6</v>
      </c>
      <c r="N16" s="6">
        <f t="shared" si="4"/>
        <v>-1.5</v>
      </c>
      <c r="O16" s="10">
        <v>0</v>
      </c>
      <c r="P16" s="6">
        <f t="shared" si="5"/>
        <v>29.6</v>
      </c>
      <c r="Q16" s="9">
        <f t="shared" si="6"/>
        <v>30</v>
      </c>
      <c r="R16" s="4">
        <f t="shared" si="7"/>
        <v>-2</v>
      </c>
      <c r="S16" s="12">
        <v>13</v>
      </c>
      <c r="T16" s="11" t="s">
        <v>12</v>
      </c>
      <c r="U16" s="6">
        <f t="shared" si="8"/>
        <v>-10.1</v>
      </c>
      <c r="V16" s="6">
        <f t="shared" si="9"/>
        <v>-1.5</v>
      </c>
      <c r="W16" s="10">
        <v>-8.5</v>
      </c>
      <c r="X16" s="6">
        <f t="shared" si="10"/>
        <v>40.1</v>
      </c>
      <c r="Y16" s="9">
        <f t="shared" si="11"/>
        <v>40</v>
      </c>
      <c r="Z16" s="4">
        <f t="shared" si="12"/>
        <v>-2</v>
      </c>
      <c r="AA16" s="12">
        <v>21</v>
      </c>
      <c r="AB16" s="11"/>
      <c r="AC16" s="6">
        <f t="shared" si="13"/>
        <v>-0.7</v>
      </c>
      <c r="AD16" s="6">
        <f t="shared" si="14"/>
        <v>-0.6</v>
      </c>
      <c r="AE16" s="10">
        <v>0</v>
      </c>
      <c r="AF16" s="6">
        <f t="shared" si="15"/>
        <v>40.700000000000003</v>
      </c>
      <c r="AG16" s="18">
        <f t="shared" si="16"/>
        <v>41</v>
      </c>
      <c r="AH16" s="20">
        <f t="shared" si="17"/>
        <v>34</v>
      </c>
    </row>
    <row r="17" spans="3:35" ht="15.75" hidden="1" thickBot="1" x14ac:dyDescent="0.3">
      <c r="C17" s="14"/>
      <c r="D17" s="29"/>
      <c r="E17" s="21"/>
      <c r="F17" s="15"/>
      <c r="G17" s="22"/>
      <c r="H17" s="15"/>
      <c r="I17" s="15"/>
      <c r="J17" s="15"/>
      <c r="K17" s="23"/>
      <c r="L17" s="24"/>
      <c r="M17" s="25"/>
      <c r="N17" s="25"/>
      <c r="O17" s="26" t="s">
        <v>12</v>
      </c>
      <c r="P17" s="25"/>
      <c r="Q17" s="27"/>
      <c r="R17" s="15"/>
      <c r="S17" s="23"/>
      <c r="T17" s="24"/>
      <c r="U17" s="25"/>
      <c r="V17" s="25"/>
      <c r="W17" s="26"/>
      <c r="X17" s="25"/>
      <c r="Y17" s="27"/>
      <c r="Z17" s="15"/>
      <c r="AA17" s="23"/>
      <c r="AB17" s="24"/>
      <c r="AC17" s="25"/>
      <c r="AD17" s="25"/>
      <c r="AE17" s="26"/>
      <c r="AF17" s="25"/>
      <c r="AG17" s="28"/>
      <c r="AH17" s="19"/>
    </row>
    <row r="18" spans="3:35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  <c r="AI18" s="8"/>
    </row>
    <row r="19" spans="3:35" hidden="1" x14ac:dyDescent="0.25">
      <c r="E19" s="7"/>
      <c r="F19" s="7"/>
      <c r="G19" s="7"/>
      <c r="H19" s="7"/>
      <c r="I19" s="7"/>
      <c r="J19" s="7"/>
      <c r="K19" s="7">
        <f>SUM(K4:K17)/14</f>
        <v>1.3571428571428572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8"/>
      <c r="AI19" s="8"/>
    </row>
    <row r="20" spans="3:35" x14ac:dyDescent="0.25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/>
      <c r="AI20" s="8"/>
    </row>
    <row r="21" spans="3:35" x14ac:dyDescent="0.25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/>
      <c r="AI21" s="8"/>
    </row>
    <row r="22" spans="3:35" x14ac:dyDescent="0.25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8"/>
    </row>
    <row r="23" spans="3:35" x14ac:dyDescent="0.25">
      <c r="E23" s="8"/>
      <c r="F23" s="8"/>
      <c r="G23" s="2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/>
      <c r="AI23" s="8"/>
    </row>
    <row r="24" spans="3:35" x14ac:dyDescent="0.25">
      <c r="E24" s="8"/>
      <c r="F24" s="8"/>
      <c r="G24" s="2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  <c r="AI24" s="8"/>
    </row>
    <row r="25" spans="3:35" x14ac:dyDescent="0.25">
      <c r="E25" s="8"/>
      <c r="F25" s="8"/>
      <c r="G25" s="2"/>
      <c r="H25" s="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/>
      <c r="AI25" s="8"/>
    </row>
    <row r="26" spans="3:35" x14ac:dyDescent="0.25">
      <c r="E26" s="8"/>
      <c r="F26" s="8"/>
      <c r="G26" s="2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/>
      <c r="AI26" s="8"/>
    </row>
    <row r="27" spans="3:35" x14ac:dyDescent="0.25">
      <c r="E27" s="8"/>
      <c r="F27" s="8"/>
      <c r="G27" s="2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8"/>
      <c r="AI27" s="8"/>
    </row>
    <row r="28" spans="3:35" x14ac:dyDescent="0.25">
      <c r="E28" s="8"/>
      <c r="F28" s="8"/>
      <c r="G28" s="2"/>
      <c r="H28" s="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8"/>
      <c r="AI28" s="8"/>
    </row>
    <row r="29" spans="3:35" x14ac:dyDescent="0.25">
      <c r="E29" s="8"/>
      <c r="F29" s="8"/>
      <c r="G29" s="2"/>
      <c r="H29" s="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/>
      <c r="AI29" s="8"/>
    </row>
    <row r="30" spans="3:35" x14ac:dyDescent="0.25">
      <c r="E30" s="8"/>
      <c r="F30" s="8"/>
      <c r="G30" s="2"/>
      <c r="H30" s="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8"/>
      <c r="AI30" s="8"/>
    </row>
    <row r="31" spans="3:35" x14ac:dyDescent="0.25">
      <c r="E31" s="8"/>
      <c r="F31" s="8"/>
      <c r="G31" s="2"/>
      <c r="H31" s="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  <c r="AI31" s="8"/>
    </row>
    <row r="32" spans="3:35" x14ac:dyDescent="0.25">
      <c r="E32" s="8"/>
      <c r="F32" s="8"/>
      <c r="G32" s="2"/>
      <c r="H32" s="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/>
      <c r="AI32" s="8"/>
    </row>
    <row r="33" spans="5:35" x14ac:dyDescent="0.25">
      <c r="E33" s="8"/>
      <c r="F33" s="8"/>
      <c r="G33" s="2"/>
      <c r="H33" s="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  <c r="AI33" s="8"/>
    </row>
    <row r="34" spans="5:35" x14ac:dyDescent="0.25">
      <c r="E34" s="8"/>
      <c r="F34" s="8"/>
      <c r="G34" s="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x14ac:dyDescent="0.25">
      <c r="E35" s="8"/>
      <c r="F35" s="8"/>
      <c r="G35" s="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x14ac:dyDescent="0.25">
      <c r="E36" s="8"/>
      <c r="F36" s="8"/>
      <c r="G36" s="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x14ac:dyDescent="0.25">
      <c r="E37" s="8"/>
      <c r="F37" s="8"/>
      <c r="G37" s="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x14ac:dyDescent="0.25">
      <c r="E38" s="8"/>
      <c r="F38" s="8"/>
      <c r="G38" s="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</sheetData>
  <sortState ref="C2:AH17">
    <sortCondition descending="1" ref="AH2:AH17"/>
  </sortState>
  <conditionalFormatting sqref="I1:J1048576">
    <cfRule type="cellIs" dxfId="14" priority="12" operator="equal">
      <formula>4</formula>
    </cfRule>
    <cfRule type="cellIs" dxfId="13" priority="13" operator="equal">
      <formula>2</formula>
    </cfRule>
    <cfRule type="cellIs" dxfId="12" priority="15" operator="equal">
      <formula>3</formula>
    </cfRule>
  </conditionalFormatting>
  <conditionalFormatting sqref="I5:J5 J6:J17">
    <cfRule type="cellIs" dxfId="11" priority="14" operator="equal">
      <formula>2</formula>
    </cfRule>
  </conditionalFormatting>
  <conditionalFormatting sqref="J4:J17">
    <cfRule type="cellIs" dxfId="10" priority="11" operator="equal">
      <formula>2</formula>
    </cfRule>
  </conditionalFormatting>
  <conditionalFormatting sqref="R4:R17">
    <cfRule type="cellIs" dxfId="9" priority="6" operator="equal">
      <formula>2</formula>
    </cfRule>
  </conditionalFormatting>
  <conditionalFormatting sqref="R1:R1048576">
    <cfRule type="cellIs" dxfId="8" priority="7" operator="equal">
      <formula>4</formula>
    </cfRule>
    <cfRule type="cellIs" dxfId="7" priority="8" operator="equal">
      <formula>2</formula>
    </cfRule>
    <cfRule type="cellIs" dxfId="6" priority="10" operator="equal">
      <formula>3</formula>
    </cfRule>
  </conditionalFormatting>
  <conditionalFormatting sqref="R5:R17">
    <cfRule type="cellIs" dxfId="5" priority="9" operator="equal">
      <formula>2</formula>
    </cfRule>
  </conditionalFormatting>
  <conditionalFormatting sqref="Z4:Z17">
    <cfRule type="cellIs" dxfId="4" priority="1" operator="equal">
      <formula>2</formula>
    </cfRule>
  </conditionalFormatting>
  <conditionalFormatting sqref="Z1:Z1048576">
    <cfRule type="cellIs" dxfId="3" priority="2" operator="equal">
      <formula>4</formula>
    </cfRule>
    <cfRule type="cellIs" dxfId="2" priority="3" operator="equal">
      <formula>2</formula>
    </cfRule>
    <cfRule type="cellIs" dxfId="1" priority="5" operator="equal">
      <formula>3</formula>
    </cfRule>
  </conditionalFormatting>
  <conditionalFormatting sqref="Z5:Z17">
    <cfRule type="cellIs" dxfId="0" priority="4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A6" workbookViewId="0">
      <selection activeCell="F16" sqref="F16"/>
    </sheetView>
  </sheetViews>
  <sheetFormatPr defaultRowHeight="15" x14ac:dyDescent="0.25"/>
  <cols>
    <col min="2" max="2" width="9.140625" style="1"/>
    <col min="3" max="3" width="15.140625" style="1" customWidth="1"/>
    <col min="4" max="4" width="12" style="1" customWidth="1"/>
    <col min="5" max="5" width="15.140625" style="1" customWidth="1"/>
    <col min="6" max="6" width="15.42578125" style="1" customWidth="1"/>
    <col min="7" max="7" width="16.7109375" style="1" customWidth="1"/>
    <col min="8" max="8" width="70.42578125" customWidth="1"/>
  </cols>
  <sheetData>
    <row r="2" spans="2:8" x14ac:dyDescent="0.25">
      <c r="B2" s="1" t="s">
        <v>49</v>
      </c>
      <c r="C2" s="1" t="s">
        <v>41</v>
      </c>
      <c r="D2" s="1">
        <f>14*30</f>
        <v>420</v>
      </c>
    </row>
    <row r="5" spans="2:8" x14ac:dyDescent="0.25">
      <c r="B5" s="1" t="s">
        <v>36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t="s">
        <v>38</v>
      </c>
    </row>
    <row r="8" spans="2:8" x14ac:dyDescent="0.25">
      <c r="B8" s="1">
        <v>1</v>
      </c>
      <c r="C8" s="1" t="s">
        <v>37</v>
      </c>
      <c r="D8" s="1" t="s">
        <v>39</v>
      </c>
      <c r="E8" s="1" t="s">
        <v>40</v>
      </c>
      <c r="F8" s="1" t="s">
        <v>43</v>
      </c>
      <c r="G8" s="1" t="s">
        <v>42</v>
      </c>
      <c r="H8" t="s">
        <v>44</v>
      </c>
    </row>
    <row r="10" spans="2:8" x14ac:dyDescent="0.25">
      <c r="B10" s="1">
        <v>2</v>
      </c>
      <c r="C10" s="1" t="s">
        <v>45</v>
      </c>
      <c r="D10" s="1" t="s">
        <v>39</v>
      </c>
      <c r="F10" s="1" t="s">
        <v>48</v>
      </c>
      <c r="G10" s="1" t="s">
        <v>47</v>
      </c>
      <c r="H10" s="1" t="s">
        <v>50</v>
      </c>
    </row>
    <row r="12" spans="2:8" x14ac:dyDescent="0.25">
      <c r="B12" s="1">
        <v>3</v>
      </c>
      <c r="C12" s="1" t="s">
        <v>45</v>
      </c>
      <c r="D12" s="1" t="s">
        <v>39</v>
      </c>
      <c r="E12" s="1">
        <v>35</v>
      </c>
      <c r="F12" s="1">
        <v>65</v>
      </c>
      <c r="G12" s="1" t="s">
        <v>46</v>
      </c>
      <c r="H12" s="1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K5" sqref="K5"/>
    </sheetView>
  </sheetViews>
  <sheetFormatPr defaultRowHeight="15" x14ac:dyDescent="0.25"/>
  <cols>
    <col min="2" max="2" width="17.28515625" customWidth="1"/>
  </cols>
  <sheetData>
    <row r="2" spans="2:7" ht="15.75" thickBot="1" x14ac:dyDescent="0.3">
      <c r="B2" t="s">
        <v>76</v>
      </c>
    </row>
    <row r="3" spans="2:7" ht="23.25" customHeight="1" x14ac:dyDescent="0.25">
      <c r="B3" s="39" t="s">
        <v>75</v>
      </c>
      <c r="C3" s="40" t="s">
        <v>51</v>
      </c>
      <c r="D3" s="40" t="s">
        <v>52</v>
      </c>
      <c r="E3" s="40" t="s">
        <v>53</v>
      </c>
      <c r="F3" s="40" t="s">
        <v>99</v>
      </c>
      <c r="G3" s="30"/>
    </row>
    <row r="4" spans="2:7" ht="23.25" customHeight="1" x14ac:dyDescent="0.25">
      <c r="B4" s="34" t="s">
        <v>16</v>
      </c>
      <c r="C4" s="35"/>
      <c r="D4" s="36"/>
      <c r="E4" s="35"/>
      <c r="F4" s="6">
        <f t="shared" ref="F4:F11" si="0">(C4+D4+E4)</f>
        <v>0</v>
      </c>
      <c r="G4" s="77"/>
    </row>
    <row r="5" spans="2:7" ht="23.25" customHeight="1" x14ac:dyDescent="0.25">
      <c r="B5" s="34" t="s">
        <v>22</v>
      </c>
      <c r="C5" s="35"/>
      <c r="D5" s="35"/>
      <c r="E5" s="35"/>
      <c r="F5" s="6">
        <f t="shared" si="0"/>
        <v>0</v>
      </c>
      <c r="G5" s="78"/>
    </row>
    <row r="6" spans="2:7" ht="23.25" customHeight="1" x14ac:dyDescent="0.25">
      <c r="B6" s="34" t="s">
        <v>19</v>
      </c>
      <c r="C6" s="35"/>
      <c r="D6" s="35"/>
      <c r="E6" s="36"/>
      <c r="F6" s="6">
        <f t="shared" si="0"/>
        <v>0</v>
      </c>
      <c r="G6" s="78"/>
    </row>
    <row r="7" spans="2:7" ht="23.25" customHeight="1" x14ac:dyDescent="0.25">
      <c r="B7" s="34" t="s">
        <v>7</v>
      </c>
      <c r="C7" s="35"/>
      <c r="D7" s="35"/>
      <c r="E7" s="35"/>
      <c r="F7" s="6">
        <f t="shared" si="0"/>
        <v>0</v>
      </c>
      <c r="G7" s="78"/>
    </row>
    <row r="8" spans="2:7" ht="23.25" customHeight="1" x14ac:dyDescent="0.25">
      <c r="B8" s="34" t="s">
        <v>28</v>
      </c>
      <c r="C8" s="35"/>
      <c r="D8" s="35"/>
      <c r="E8" s="35"/>
      <c r="F8" s="6">
        <f t="shared" si="0"/>
        <v>0</v>
      </c>
      <c r="G8" s="78"/>
    </row>
    <row r="9" spans="2:7" ht="23.25" customHeight="1" x14ac:dyDescent="0.25">
      <c r="B9" s="34" t="s">
        <v>23</v>
      </c>
      <c r="C9" s="35"/>
      <c r="D9" s="35"/>
      <c r="E9" s="35"/>
      <c r="F9" s="6">
        <f t="shared" si="0"/>
        <v>0</v>
      </c>
      <c r="G9" s="78"/>
    </row>
    <row r="10" spans="2:7" ht="23.25" customHeight="1" x14ac:dyDescent="0.25">
      <c r="B10" s="34" t="s">
        <v>27</v>
      </c>
      <c r="C10" s="35"/>
      <c r="D10" s="35"/>
      <c r="E10" s="35"/>
      <c r="F10" s="6">
        <f t="shared" si="0"/>
        <v>0</v>
      </c>
      <c r="G10" s="78"/>
    </row>
    <row r="11" spans="2:7" ht="23.25" customHeight="1" x14ac:dyDescent="0.25">
      <c r="B11" s="34" t="s">
        <v>24</v>
      </c>
      <c r="C11" s="35"/>
      <c r="D11" s="35"/>
      <c r="E11" s="35"/>
      <c r="F11" s="6">
        <f t="shared" si="0"/>
        <v>0</v>
      </c>
      <c r="G11" s="78"/>
    </row>
    <row r="12" spans="2:7" ht="29.25" customHeight="1" x14ac:dyDescent="0.25"/>
  </sheetData>
  <sortState ref="B4:G17">
    <sortCondition descending="1" ref="F4:F17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3" sqref="E3:G9"/>
    </sheetView>
  </sheetViews>
  <sheetFormatPr defaultRowHeight="15" x14ac:dyDescent="0.25"/>
  <cols>
    <col min="5" max="5" width="10.5703125" customWidth="1"/>
  </cols>
  <sheetData>
    <row r="1" spans="1:11" s="53" customFormat="1" ht="15.75" thickBot="1" x14ac:dyDescent="0.3"/>
    <row r="2" spans="1:11" s="53" customFormat="1" ht="15.75" thickBot="1" x14ac:dyDescent="0.3">
      <c r="C2" s="54" t="s">
        <v>96</v>
      </c>
      <c r="D2" s="55"/>
      <c r="E2" s="55"/>
      <c r="F2" s="55"/>
      <c r="G2" s="55"/>
      <c r="H2" s="55"/>
      <c r="I2" s="55"/>
      <c r="J2" s="56"/>
    </row>
    <row r="3" spans="1:11" s="53" customFormat="1" x14ac:dyDescent="0.25">
      <c r="B3" s="57"/>
      <c r="C3" s="58" t="s">
        <v>56</v>
      </c>
      <c r="D3" s="42" t="s">
        <v>57</v>
      </c>
      <c r="E3" s="41"/>
      <c r="F3" s="41"/>
      <c r="G3" s="41"/>
      <c r="H3" s="42" t="s">
        <v>66</v>
      </c>
      <c r="I3" s="43">
        <v>60</v>
      </c>
      <c r="J3" s="59"/>
    </row>
    <row r="4" spans="1:11" s="53" customFormat="1" x14ac:dyDescent="0.25">
      <c r="B4" s="60"/>
      <c r="C4" s="34" t="s">
        <v>54</v>
      </c>
      <c r="D4" s="44" t="s">
        <v>55</v>
      </c>
      <c r="E4" s="6"/>
      <c r="F4" s="6"/>
      <c r="G4" s="6"/>
      <c r="H4" s="44" t="s">
        <v>67</v>
      </c>
      <c r="I4" s="45">
        <v>40</v>
      </c>
      <c r="J4" s="52"/>
    </row>
    <row r="5" spans="1:11" s="53" customFormat="1" x14ac:dyDescent="0.25">
      <c r="B5" s="60"/>
      <c r="C5" s="34" t="s">
        <v>64</v>
      </c>
      <c r="D5" s="44" t="s">
        <v>65</v>
      </c>
      <c r="E5" s="6"/>
      <c r="F5" s="6"/>
      <c r="G5" s="6"/>
      <c r="H5" s="44" t="s">
        <v>68</v>
      </c>
      <c r="I5" s="45">
        <v>20</v>
      </c>
      <c r="J5" s="52"/>
    </row>
    <row r="6" spans="1:11" s="53" customFormat="1" x14ac:dyDescent="0.25">
      <c r="B6" s="60"/>
      <c r="C6" s="34" t="s">
        <v>60</v>
      </c>
      <c r="D6" s="44" t="s">
        <v>28</v>
      </c>
      <c r="E6" s="6"/>
      <c r="F6" s="6"/>
      <c r="G6" s="6"/>
      <c r="H6" s="4"/>
      <c r="I6" s="4"/>
      <c r="J6" s="52"/>
    </row>
    <row r="7" spans="1:11" s="53" customFormat="1" x14ac:dyDescent="0.25">
      <c r="B7" s="60"/>
      <c r="C7" s="34" t="s">
        <v>58</v>
      </c>
      <c r="D7" s="44" t="s">
        <v>59</v>
      </c>
      <c r="E7" s="6"/>
      <c r="F7" s="6"/>
      <c r="G7" s="6"/>
      <c r="H7" s="4"/>
      <c r="I7" s="4"/>
      <c r="J7" s="52"/>
    </row>
    <row r="8" spans="1:11" s="53" customFormat="1" x14ac:dyDescent="0.25">
      <c r="B8" s="60"/>
      <c r="C8" s="34" t="s">
        <v>62</v>
      </c>
      <c r="D8" s="44" t="s">
        <v>63</v>
      </c>
      <c r="E8" s="6"/>
      <c r="F8" s="6"/>
      <c r="G8" s="6"/>
      <c r="H8" s="4"/>
      <c r="I8" s="4"/>
      <c r="J8" s="52"/>
    </row>
    <row r="9" spans="1:11" s="53" customFormat="1" ht="15.75" thickBot="1" x14ac:dyDescent="0.3">
      <c r="B9" s="61"/>
      <c r="C9" s="37" t="s">
        <v>95</v>
      </c>
      <c r="D9" s="62" t="s">
        <v>61</v>
      </c>
      <c r="E9" s="38"/>
      <c r="F9" s="38"/>
      <c r="G9" s="38"/>
      <c r="H9" s="46" t="s">
        <v>97</v>
      </c>
      <c r="I9" s="46"/>
      <c r="J9" s="63"/>
    </row>
    <row r="10" spans="1:11" s="53" customFormat="1" x14ac:dyDescent="0.25">
      <c r="B10" s="48"/>
      <c r="C10" s="47"/>
      <c r="D10" s="47"/>
      <c r="E10" s="47"/>
      <c r="F10" s="47"/>
      <c r="G10" s="47"/>
      <c r="H10" s="48"/>
      <c r="I10" s="48"/>
      <c r="J10" s="48"/>
    </row>
    <row r="11" spans="1:11" s="53" customFormat="1" ht="15.75" thickBot="1" x14ac:dyDescent="0.3">
      <c r="A11" s="48"/>
      <c r="B11" s="48" t="s">
        <v>98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s="53" customFormat="1" x14ac:dyDescent="0.25">
      <c r="B12" s="39" t="s">
        <v>71</v>
      </c>
      <c r="C12" s="42" t="s">
        <v>69</v>
      </c>
      <c r="D12" s="42" t="s">
        <v>57</v>
      </c>
      <c r="E12" s="49">
        <v>10</v>
      </c>
      <c r="F12" s="48"/>
      <c r="G12" s="48"/>
      <c r="H12" s="48"/>
      <c r="I12" s="50"/>
      <c r="J12" s="48"/>
    </row>
    <row r="13" spans="1:11" s="53" customFormat="1" x14ac:dyDescent="0.25">
      <c r="B13" s="64" t="s">
        <v>71</v>
      </c>
      <c r="C13" s="44" t="s">
        <v>70</v>
      </c>
      <c r="D13" s="44" t="s">
        <v>90</v>
      </c>
      <c r="E13" s="51">
        <v>10</v>
      </c>
      <c r="F13" s="48"/>
      <c r="G13" s="48"/>
      <c r="H13" s="48"/>
      <c r="I13" s="50"/>
      <c r="J13" s="48"/>
    </row>
    <row r="14" spans="1:11" s="53" customFormat="1" x14ac:dyDescent="0.25">
      <c r="B14" s="64"/>
      <c r="C14" s="4"/>
      <c r="D14" s="4"/>
      <c r="E14" s="52"/>
      <c r="F14" s="48"/>
      <c r="G14" s="48"/>
      <c r="H14" s="48"/>
      <c r="I14" s="48"/>
      <c r="J14" s="48"/>
    </row>
    <row r="15" spans="1:11" s="53" customFormat="1" x14ac:dyDescent="0.25">
      <c r="B15" s="64" t="s">
        <v>74</v>
      </c>
      <c r="C15" s="44" t="s">
        <v>69</v>
      </c>
      <c r="D15" s="44" t="s">
        <v>73</v>
      </c>
      <c r="E15" s="51">
        <v>10</v>
      </c>
      <c r="F15" s="48"/>
      <c r="G15" s="48"/>
      <c r="H15" s="48"/>
      <c r="I15" s="50"/>
      <c r="J15" s="48"/>
    </row>
    <row r="16" spans="1:11" s="53" customFormat="1" x14ac:dyDescent="0.25">
      <c r="B16" s="64" t="s">
        <v>74</v>
      </c>
      <c r="C16" s="44" t="s">
        <v>70</v>
      </c>
      <c r="D16" s="44" t="s">
        <v>91</v>
      </c>
      <c r="E16" s="51">
        <v>10</v>
      </c>
      <c r="F16" s="48"/>
      <c r="G16" s="48"/>
      <c r="H16" s="48"/>
      <c r="I16" s="50"/>
      <c r="J16" s="48"/>
    </row>
    <row r="17" spans="2:10" s="53" customFormat="1" x14ac:dyDescent="0.25">
      <c r="B17" s="64"/>
      <c r="C17" s="4"/>
      <c r="D17" s="4"/>
      <c r="E17" s="52"/>
      <c r="F17" s="48"/>
      <c r="G17" s="48"/>
      <c r="H17" s="48"/>
      <c r="I17" s="48"/>
      <c r="J17" s="48"/>
    </row>
    <row r="18" spans="2:10" s="53" customFormat="1" x14ac:dyDescent="0.25">
      <c r="B18" s="64" t="s">
        <v>89</v>
      </c>
      <c r="C18" s="44" t="s">
        <v>69</v>
      </c>
      <c r="D18" s="44" t="s">
        <v>57</v>
      </c>
      <c r="E18" s="51">
        <v>10</v>
      </c>
      <c r="F18" s="48"/>
      <c r="G18" s="48"/>
      <c r="H18" s="48"/>
      <c r="I18" s="50"/>
      <c r="J18" s="48"/>
    </row>
    <row r="19" spans="2:10" s="53" customFormat="1" x14ac:dyDescent="0.25">
      <c r="B19" s="64" t="s">
        <v>89</v>
      </c>
      <c r="C19" s="44" t="s">
        <v>70</v>
      </c>
      <c r="D19" s="44" t="s">
        <v>57</v>
      </c>
      <c r="E19" s="51">
        <v>10</v>
      </c>
      <c r="F19" s="48"/>
      <c r="G19" s="48"/>
      <c r="H19" s="48"/>
      <c r="I19" s="50"/>
      <c r="J19" s="48"/>
    </row>
    <row r="20" spans="2:10" s="53" customFormat="1" x14ac:dyDescent="0.25">
      <c r="B20" s="64"/>
      <c r="C20" s="4"/>
      <c r="D20" s="4"/>
      <c r="E20" s="52"/>
      <c r="F20" s="48"/>
      <c r="G20" s="48"/>
      <c r="H20" s="48"/>
      <c r="I20" s="48"/>
      <c r="J20" s="48"/>
    </row>
    <row r="21" spans="2:10" s="53" customFormat="1" x14ac:dyDescent="0.25">
      <c r="B21" s="64" t="s">
        <v>72</v>
      </c>
      <c r="C21" s="44" t="s">
        <v>54</v>
      </c>
      <c r="D21" s="44" t="s">
        <v>90</v>
      </c>
      <c r="E21" s="52" t="s">
        <v>94</v>
      </c>
      <c r="F21" s="48"/>
      <c r="G21" s="48"/>
      <c r="H21" s="48"/>
      <c r="I21" s="48"/>
      <c r="J21" s="48"/>
    </row>
    <row r="22" spans="2:10" s="53" customFormat="1" ht="15.75" thickBot="1" x14ac:dyDescent="0.3">
      <c r="B22" s="65"/>
      <c r="C22" s="62" t="s">
        <v>92</v>
      </c>
      <c r="D22" s="62" t="s">
        <v>93</v>
      </c>
      <c r="E22" s="63"/>
      <c r="F22" s="48"/>
      <c r="G22" s="48"/>
      <c r="H22" s="48"/>
      <c r="I22" s="48"/>
      <c r="J22" s="48"/>
    </row>
    <row r="23" spans="2:10" s="53" customFormat="1" x14ac:dyDescent="0.25"/>
  </sheetData>
  <sortState ref="C3:H9">
    <sortCondition descending="1" ref="G3:G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Handicaps</vt:lpstr>
      <vt:lpstr>Prizes</vt:lpstr>
      <vt:lpstr>Bogey</vt:lpstr>
      <vt:lpstr>Sheet2</vt:lpstr>
    </vt:vector>
  </TitlesOfParts>
  <Company>ALLIANCE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Etere, David</dc:creator>
  <cp:lastModifiedBy>david</cp:lastModifiedBy>
  <dcterms:created xsi:type="dcterms:W3CDTF">2017-06-13T10:22:38Z</dcterms:created>
  <dcterms:modified xsi:type="dcterms:W3CDTF">2018-06-13T10:46:07Z</dcterms:modified>
</cp:coreProperties>
</file>